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4" yWindow="0" windowWidth="23136" windowHeight="13056" tabRatio="500" activeTab="0"/>
  </bookViews>
  <sheets>
    <sheet name="Stundensätze" sheetId="1" r:id="rId1"/>
  </sheets>
  <definedNames/>
  <calcPr fullCalcOnLoad="1"/>
</workbook>
</file>

<file path=xl/sharedStrings.xml><?xml version="1.0" encoding="utf-8"?>
<sst xmlns="http://schemas.openxmlformats.org/spreadsheetml/2006/main" count="110" uniqueCount="79">
  <si>
    <t>Beispielkalkulation Verrechnungsstundensatz mit Gemeinkostenanteil</t>
  </si>
  <si>
    <t>Ermittlung Lohnkosten</t>
  </si>
  <si>
    <t>Bruttogehalt</t>
  </si>
  <si>
    <t>Jahresgehalt</t>
  </si>
  <si>
    <t>€</t>
  </si>
  <si>
    <t xml:space="preserve">Monatsgehalt </t>
  </si>
  <si>
    <t xml:space="preserve">Stundenlohn </t>
  </si>
  <si>
    <t>40 Stunden/Woche</t>
  </si>
  <si>
    <t>Krankenversicherung</t>
  </si>
  <si>
    <t>Pflegeversicherung</t>
  </si>
  <si>
    <t>Rentenversicherung</t>
  </si>
  <si>
    <t>Arbeitslosenversicherung</t>
  </si>
  <si>
    <t>Lohnnebenkosten</t>
  </si>
  <si>
    <t>Summe</t>
  </si>
  <si>
    <t>Gesamtlohnkosten</t>
  </si>
  <si>
    <t>im Jahr</t>
  </si>
  <si>
    <t>Ermittlung Arbeitszeit</t>
  </si>
  <si>
    <t>Arbeitstage</t>
  </si>
  <si>
    <t>Jahrestage</t>
  </si>
  <si>
    <t>d</t>
  </si>
  <si>
    <t>abzüglich Wochenendtage</t>
  </si>
  <si>
    <t>abzüglich Feiertage</t>
  </si>
  <si>
    <t>Arbeitstage je Jahr</t>
  </si>
  <si>
    <t>abzüglich Urlaubstage</t>
  </si>
  <si>
    <t>abzüglich Krankheitstage</t>
  </si>
  <si>
    <t>Produktivarbeitstage</t>
  </si>
  <si>
    <t>Arbeitsstunden</t>
  </si>
  <si>
    <t>Arbeitsstunden je Tag</t>
  </si>
  <si>
    <t>h</t>
  </si>
  <si>
    <t>Jahresarbeitsstunden</t>
  </si>
  <si>
    <t>Gemeinkostenstunden</t>
  </si>
  <si>
    <t>Akquisation (Mitarbeit)</t>
  </si>
  <si>
    <t>4 AT</t>
  </si>
  <si>
    <t>(unproduktive Stunden)</t>
  </si>
  <si>
    <t>Schulung/Fortbildung</t>
  </si>
  <si>
    <t>6 AT</t>
  </si>
  <si>
    <t>Ausflug/Veranstaltung</t>
  </si>
  <si>
    <t>2 AT</t>
  </si>
  <si>
    <t>Allgem. Büroarbeiten</t>
  </si>
  <si>
    <t>10 AT</t>
  </si>
  <si>
    <t>Interne Information</t>
  </si>
  <si>
    <t>3 AT</t>
  </si>
  <si>
    <t>Qualitätsmanagement</t>
  </si>
  <si>
    <t>Verwaltungsarbeiten (Stundenbuchung etc.)</t>
  </si>
  <si>
    <t>16 AT</t>
  </si>
  <si>
    <t>Stundenanteil Gemeinkosten</t>
  </si>
  <si>
    <t>Produktivarbeitsstunden</t>
  </si>
  <si>
    <t>Produktivstunden je Jahr</t>
  </si>
  <si>
    <t>Stundenkosten</t>
  </si>
  <si>
    <t>Kosten je Produktivstunde ohne Gemeinkosten</t>
  </si>
  <si>
    <t>€/h</t>
  </si>
  <si>
    <t>Ermittlung Gemeinkostenanteil</t>
  </si>
  <si>
    <t>Sachkosten</t>
  </si>
  <si>
    <t>Miete, Raumkosten</t>
  </si>
  <si>
    <t>(abhängig von Betriebsgröße)</t>
  </si>
  <si>
    <t>Sachkosten Bürobetrieb (incl. Lohnkosten)</t>
  </si>
  <si>
    <t>Versicherung/Beiträge</t>
  </si>
  <si>
    <t>KFZ-Kosten</t>
  </si>
  <si>
    <t>Werbe- und Reisekosten</t>
  </si>
  <si>
    <t>EDV-Betreuung</t>
  </si>
  <si>
    <t>Reparaturen/Instandhaltung</t>
  </si>
  <si>
    <t>Weiterbildung/Seminare</t>
  </si>
  <si>
    <t>Sonstige Kosten/Verschiedenes</t>
  </si>
  <si>
    <t>Repräsentation, Aquisation</t>
  </si>
  <si>
    <t>Abschreibung</t>
  </si>
  <si>
    <t>Leistung Dritter (Steuerberatung etc.)</t>
  </si>
  <si>
    <t>(abhängig von betriebl. Kalkulation)</t>
  </si>
  <si>
    <t>anteilig Unternehmerbedarf</t>
  </si>
  <si>
    <t xml:space="preserve">Summe Bürokostenanteil </t>
  </si>
  <si>
    <t>Zuschläge</t>
  </si>
  <si>
    <t>Wagnis/Gewinn</t>
  </si>
  <si>
    <t>Rücklagenbildung/Honorarausfälle</t>
  </si>
  <si>
    <t>Kalk. Zinsen Honorarvorfinanzierung</t>
  </si>
  <si>
    <t>Summe Zuschläge</t>
  </si>
  <si>
    <t>Gemeinkostenanteil/-zuschlag</t>
  </si>
  <si>
    <t>Verrechnungsstundensatz</t>
  </si>
  <si>
    <t>zuzüglich Mehrwertsteuer</t>
  </si>
  <si>
    <t>Notwendiger Umsatz</t>
  </si>
  <si>
    <t>je Mitarbeiter und Jahr zuzüglich Mehrwertsteuer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</si>
</sst>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6"/>
      <name val="Agfa Rotis Sans Serif Light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4" fontId="0" fillId="33" borderId="0" xfId="0" applyNumberForma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left" vertical="center"/>
    </xf>
    <xf numFmtId="3" fontId="0" fillId="34" borderId="0" xfId="0" applyNumberFormat="1" applyFill="1" applyBorder="1" applyAlignment="1">
      <alignment horizontal="right" vertical="center"/>
    </xf>
    <xf numFmtId="10" fontId="5" fillId="34" borderId="0" xfId="0" applyNumberFormat="1" applyFont="1" applyFill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44" fontId="5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0" fontId="8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vertical="center"/>
    </xf>
    <xf numFmtId="10" fontId="5" fillId="34" borderId="0" xfId="0" applyNumberFormat="1" applyFont="1" applyFill="1" applyAlignment="1">
      <alignment vertical="center"/>
    </xf>
    <xf numFmtId="4" fontId="5" fillId="34" borderId="12" xfId="0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1">
      <selection activeCell="H11" sqref="H11"/>
    </sheetView>
  </sheetViews>
  <sheetFormatPr defaultColWidth="11.00390625" defaultRowHeight="15.75"/>
  <cols>
    <col min="1" max="1" width="78.75390625" style="0" bestFit="1" customWidth="1"/>
    <col min="2" max="2" width="40.25390625" style="0" bestFit="1" customWidth="1"/>
    <col min="4" max="4" width="7.25390625" style="0" bestFit="1" customWidth="1"/>
    <col min="5" max="5" width="15.50390625" style="0" bestFit="1" customWidth="1"/>
    <col min="6" max="6" width="14.75390625" style="0" customWidth="1"/>
    <col min="7" max="7" width="3.75390625" style="0" bestFit="1" customWidth="1"/>
  </cols>
  <sheetData>
    <row r="1" spans="1:7" ht="17.25">
      <c r="A1" s="1" t="s">
        <v>0</v>
      </c>
      <c r="B1" s="2"/>
      <c r="C1" s="3"/>
      <c r="D1" s="3"/>
      <c r="E1" s="3"/>
      <c r="F1" s="3"/>
      <c r="G1" s="3"/>
    </row>
    <row r="2" spans="1:7" ht="33">
      <c r="A2" s="4"/>
      <c r="B2" s="2"/>
      <c r="C2" s="3"/>
      <c r="D2" s="3"/>
      <c r="E2" s="3"/>
      <c r="F2" s="3"/>
      <c r="G2" s="3"/>
    </row>
    <row r="3" spans="1:7" ht="15">
      <c r="A3" s="5" t="s">
        <v>1</v>
      </c>
      <c r="B3" s="6"/>
      <c r="C3" s="7"/>
      <c r="D3" s="8"/>
      <c r="E3" s="8"/>
      <c r="F3" s="9"/>
      <c r="G3" s="8"/>
    </row>
    <row r="4" spans="1:7" ht="15">
      <c r="A4" s="10"/>
      <c r="B4" s="11"/>
      <c r="C4" s="12"/>
      <c r="D4" s="13"/>
      <c r="E4" s="13"/>
      <c r="F4" s="14"/>
      <c r="G4" s="13"/>
    </row>
    <row r="5" spans="1:7" ht="15">
      <c r="A5" s="10" t="s">
        <v>2</v>
      </c>
      <c r="B5" s="10" t="s">
        <v>3</v>
      </c>
      <c r="C5" s="12"/>
      <c r="D5" s="13"/>
      <c r="E5" s="12"/>
      <c r="F5" s="15">
        <v>42000</v>
      </c>
      <c r="G5" s="16" t="s">
        <v>4</v>
      </c>
    </row>
    <row r="6" spans="1:7" ht="15">
      <c r="A6" s="10"/>
      <c r="B6" s="11" t="s">
        <v>5</v>
      </c>
      <c r="C6" s="12"/>
      <c r="D6" s="13"/>
      <c r="E6" s="12">
        <v>12</v>
      </c>
      <c r="F6" s="14">
        <v>3500</v>
      </c>
      <c r="G6" s="16" t="s">
        <v>4</v>
      </c>
    </row>
    <row r="7" spans="1:7" ht="15">
      <c r="A7" s="10"/>
      <c r="B7" s="17" t="s">
        <v>6</v>
      </c>
      <c r="C7" s="12"/>
      <c r="D7" s="13"/>
      <c r="E7" s="18" t="s">
        <v>7</v>
      </c>
      <c r="F7" s="14">
        <f>SUM(F6/160)</f>
        <v>21.875</v>
      </c>
      <c r="G7" s="16" t="s">
        <v>4</v>
      </c>
    </row>
    <row r="8" spans="1:7" ht="15">
      <c r="A8" s="10"/>
      <c r="B8" s="11"/>
      <c r="C8" s="12"/>
      <c r="D8" s="13"/>
      <c r="E8" s="12"/>
      <c r="F8" s="14"/>
      <c r="G8" s="16"/>
    </row>
    <row r="9" spans="1:7" ht="15">
      <c r="A9" s="10"/>
      <c r="B9" s="17" t="s">
        <v>8</v>
      </c>
      <c r="C9" s="12"/>
      <c r="D9" s="19">
        <v>0.155</v>
      </c>
      <c r="E9" s="19">
        <f>SUM(D9/2)</f>
        <v>0.0775</v>
      </c>
      <c r="F9" s="14">
        <f>SUM(F5*E9)</f>
        <v>3255</v>
      </c>
      <c r="G9" s="16" t="s">
        <v>4</v>
      </c>
    </row>
    <row r="10" spans="1:7" ht="15">
      <c r="A10" s="10"/>
      <c r="B10" s="11" t="s">
        <v>9</v>
      </c>
      <c r="C10" s="12"/>
      <c r="D10" s="20">
        <v>0.0195</v>
      </c>
      <c r="E10" s="19">
        <f>SUM(D10/2)</f>
        <v>0.00975</v>
      </c>
      <c r="F10" s="14">
        <f>SUM(F5*E10)</f>
        <v>409.5</v>
      </c>
      <c r="G10" s="16" t="s">
        <v>4</v>
      </c>
    </row>
    <row r="11" spans="1:7" ht="15">
      <c r="A11" s="10"/>
      <c r="B11" s="17" t="s">
        <v>10</v>
      </c>
      <c r="C11" s="12"/>
      <c r="D11" s="19">
        <v>0.199</v>
      </c>
      <c r="E11" s="19">
        <f>SUM(D11/2)</f>
        <v>0.0995</v>
      </c>
      <c r="F11" s="14">
        <f>SUM(F5*E11)</f>
        <v>4179</v>
      </c>
      <c r="G11" s="16" t="s">
        <v>4</v>
      </c>
    </row>
    <row r="12" spans="1:7" ht="15">
      <c r="A12" s="10"/>
      <c r="B12" s="17" t="s">
        <v>11</v>
      </c>
      <c r="C12" s="12"/>
      <c r="D12" s="19">
        <v>0.03</v>
      </c>
      <c r="E12" s="19">
        <f>SUM(D12/2)</f>
        <v>0.015</v>
      </c>
      <c r="F12" s="14">
        <f>SUM(F5*E12)</f>
        <v>630</v>
      </c>
      <c r="G12" s="16" t="s">
        <v>4</v>
      </c>
    </row>
    <row r="13" spans="1:7" ht="15">
      <c r="A13" s="10"/>
      <c r="B13" s="10" t="s">
        <v>12</v>
      </c>
      <c r="C13" s="12"/>
      <c r="D13" s="18" t="s">
        <v>13</v>
      </c>
      <c r="E13" s="20">
        <f>SUM(E9:E12)</f>
        <v>0.20174999999999998</v>
      </c>
      <c r="F13" s="15">
        <f>SUM(F9:F12)</f>
        <v>8473.5</v>
      </c>
      <c r="G13" s="16" t="s">
        <v>4</v>
      </c>
    </row>
    <row r="14" spans="1:7" ht="15.75" thickBot="1">
      <c r="A14" s="10"/>
      <c r="B14" s="11"/>
      <c r="C14" s="12"/>
      <c r="D14" s="13"/>
      <c r="E14" s="12"/>
      <c r="F14" s="14"/>
      <c r="G14" s="13"/>
    </row>
    <row r="15" spans="1:7" ht="15.75" thickBot="1">
      <c r="A15" s="21" t="s">
        <v>14</v>
      </c>
      <c r="B15" s="22" t="s">
        <v>15</v>
      </c>
      <c r="C15" s="23"/>
      <c r="D15" s="24"/>
      <c r="E15" s="24"/>
      <c r="F15" s="25">
        <f>SUM(F5,F13)</f>
        <v>50473.5</v>
      </c>
      <c r="G15" s="26" t="s">
        <v>4</v>
      </c>
    </row>
    <row r="16" spans="1:7" ht="15">
      <c r="A16" s="10"/>
      <c r="B16" s="17"/>
      <c r="C16" s="12"/>
      <c r="D16" s="13"/>
      <c r="E16" s="13"/>
      <c r="F16" s="27"/>
      <c r="G16" s="13"/>
    </row>
    <row r="17" spans="1:7" ht="15">
      <c r="A17" s="28" t="s">
        <v>16</v>
      </c>
      <c r="B17" s="29"/>
      <c r="C17" s="29"/>
      <c r="D17" s="29"/>
      <c r="E17" s="29"/>
      <c r="F17" s="29"/>
      <c r="G17" s="29"/>
    </row>
    <row r="18" spans="1:7" ht="15">
      <c r="A18" s="10"/>
      <c r="B18" s="11"/>
      <c r="C18" s="12"/>
      <c r="D18" s="13"/>
      <c r="E18" s="13"/>
      <c r="F18" s="14"/>
      <c r="G18" s="13"/>
    </row>
    <row r="19" spans="1:7" ht="15">
      <c r="A19" s="10" t="s">
        <v>17</v>
      </c>
      <c r="B19" s="17" t="s">
        <v>18</v>
      </c>
      <c r="C19" s="12"/>
      <c r="D19" s="13"/>
      <c r="E19" s="12"/>
      <c r="F19" s="30">
        <v>365</v>
      </c>
      <c r="G19" s="16" t="s">
        <v>19</v>
      </c>
    </row>
    <row r="20" spans="1:7" ht="15">
      <c r="A20" s="10"/>
      <c r="B20" s="17" t="s">
        <v>20</v>
      </c>
      <c r="C20" s="12"/>
      <c r="D20" s="13"/>
      <c r="E20" s="12">
        <v>52</v>
      </c>
      <c r="F20" s="31">
        <f>-SUM(E20*2)</f>
        <v>-104</v>
      </c>
      <c r="G20" s="16" t="s">
        <v>19</v>
      </c>
    </row>
    <row r="21" spans="1:7" ht="15">
      <c r="A21" s="10"/>
      <c r="B21" s="17" t="s">
        <v>21</v>
      </c>
      <c r="C21" s="12"/>
      <c r="D21" s="13"/>
      <c r="E21" s="12"/>
      <c r="F21" s="30">
        <v>-10</v>
      </c>
      <c r="G21" s="16" t="s">
        <v>19</v>
      </c>
    </row>
    <row r="22" spans="1:7" ht="15">
      <c r="A22" s="10"/>
      <c r="B22" s="10" t="s">
        <v>22</v>
      </c>
      <c r="C22" s="32"/>
      <c r="D22" s="33"/>
      <c r="E22" s="32"/>
      <c r="F22" s="34">
        <f>SUM(F19:F21)</f>
        <v>251</v>
      </c>
      <c r="G22" s="33" t="s">
        <v>19</v>
      </c>
    </row>
    <row r="23" spans="1:7" ht="15">
      <c r="A23" s="10"/>
      <c r="B23" s="17" t="s">
        <v>23</v>
      </c>
      <c r="C23" s="12"/>
      <c r="D23" s="13"/>
      <c r="E23" s="12"/>
      <c r="F23" s="31">
        <v>-28</v>
      </c>
      <c r="G23" s="16" t="s">
        <v>19</v>
      </c>
    </row>
    <row r="24" spans="1:7" ht="15">
      <c r="A24" s="10"/>
      <c r="B24" s="17" t="s">
        <v>24</v>
      </c>
      <c r="C24" s="12"/>
      <c r="D24" s="16"/>
      <c r="E24" s="20">
        <v>0.03</v>
      </c>
      <c r="F24" s="30">
        <f>-SUM(F22*E24)</f>
        <v>-7.529999999999999</v>
      </c>
      <c r="G24" s="16" t="s">
        <v>19</v>
      </c>
    </row>
    <row r="25" spans="1:7" ht="15">
      <c r="A25" s="10"/>
      <c r="B25" s="10" t="s">
        <v>25</v>
      </c>
      <c r="C25" s="12"/>
      <c r="D25" s="13"/>
      <c r="E25" s="19"/>
      <c r="F25" s="34">
        <f>SUM(F22:F24)</f>
        <v>215.47</v>
      </c>
      <c r="G25" s="33" t="s">
        <v>19</v>
      </c>
    </row>
    <row r="26" spans="1:7" ht="15">
      <c r="A26" s="10"/>
      <c r="B26" s="11"/>
      <c r="C26" s="12"/>
      <c r="D26" s="13"/>
      <c r="E26" s="20"/>
      <c r="F26" s="31"/>
      <c r="G26" s="13"/>
    </row>
    <row r="27" spans="1:7" ht="15">
      <c r="A27" s="10" t="s">
        <v>26</v>
      </c>
      <c r="B27" s="17" t="s">
        <v>27</v>
      </c>
      <c r="C27" s="12"/>
      <c r="D27" s="13"/>
      <c r="E27" s="12"/>
      <c r="F27" s="30">
        <v>8</v>
      </c>
      <c r="G27" s="16" t="s">
        <v>28</v>
      </c>
    </row>
    <row r="28" spans="1:7" ht="15">
      <c r="A28" s="35"/>
      <c r="B28" s="35" t="s">
        <v>29</v>
      </c>
      <c r="C28" s="36"/>
      <c r="D28" s="37"/>
      <c r="E28" s="38"/>
      <c r="F28" s="39">
        <f>SUM(F25*F27)</f>
        <v>1723.76</v>
      </c>
      <c r="G28" s="40" t="s">
        <v>28</v>
      </c>
    </row>
    <row r="29" spans="1:7" ht="15">
      <c r="A29" s="10"/>
      <c r="B29" s="11"/>
      <c r="C29" s="12"/>
      <c r="D29" s="13"/>
      <c r="E29" s="20"/>
      <c r="F29" s="31"/>
      <c r="G29" s="13"/>
    </row>
    <row r="30" spans="1:7" ht="15">
      <c r="A30" s="10" t="s">
        <v>30</v>
      </c>
      <c r="B30" s="11" t="s">
        <v>31</v>
      </c>
      <c r="C30" s="12"/>
      <c r="D30" s="13"/>
      <c r="E30" s="12" t="s">
        <v>32</v>
      </c>
      <c r="F30" s="30">
        <v>32</v>
      </c>
      <c r="G30" s="16" t="s">
        <v>28</v>
      </c>
    </row>
    <row r="31" spans="1:7" ht="15">
      <c r="A31" s="17" t="s">
        <v>33</v>
      </c>
      <c r="B31" s="11" t="s">
        <v>34</v>
      </c>
      <c r="C31" s="12"/>
      <c r="D31" s="13"/>
      <c r="E31" s="12" t="s">
        <v>35</v>
      </c>
      <c r="F31" s="30">
        <v>48</v>
      </c>
      <c r="G31" s="16" t="s">
        <v>28</v>
      </c>
    </row>
    <row r="32" spans="1:7" ht="15">
      <c r="A32" s="10"/>
      <c r="B32" s="11" t="s">
        <v>36</v>
      </c>
      <c r="C32" s="12"/>
      <c r="D32" s="13"/>
      <c r="E32" s="12" t="s">
        <v>37</v>
      </c>
      <c r="F32" s="30">
        <v>48</v>
      </c>
      <c r="G32" s="16" t="s">
        <v>28</v>
      </c>
    </row>
    <row r="33" spans="1:7" ht="15">
      <c r="A33" s="32"/>
      <c r="B33" s="11" t="s">
        <v>38</v>
      </c>
      <c r="C33" s="12"/>
      <c r="D33" s="13"/>
      <c r="E33" s="12" t="s">
        <v>39</v>
      </c>
      <c r="F33" s="30">
        <v>80</v>
      </c>
      <c r="G33" s="16" t="s">
        <v>28</v>
      </c>
    </row>
    <row r="34" spans="1:7" ht="15">
      <c r="A34" s="32"/>
      <c r="B34" s="17" t="s">
        <v>40</v>
      </c>
      <c r="C34" s="12"/>
      <c r="D34" s="13"/>
      <c r="E34" s="12" t="s">
        <v>41</v>
      </c>
      <c r="F34" s="30">
        <v>24</v>
      </c>
      <c r="G34" s="16" t="s">
        <v>28</v>
      </c>
    </row>
    <row r="35" spans="1:7" ht="15">
      <c r="A35" s="32"/>
      <c r="B35" s="11" t="s">
        <v>42</v>
      </c>
      <c r="C35" s="12"/>
      <c r="D35" s="13"/>
      <c r="E35" s="12" t="s">
        <v>32</v>
      </c>
      <c r="F35" s="30">
        <v>32</v>
      </c>
      <c r="G35" s="16" t="s">
        <v>28</v>
      </c>
    </row>
    <row r="36" spans="1:7" ht="15">
      <c r="A36" s="32"/>
      <c r="B36" s="11" t="s">
        <v>43</v>
      </c>
      <c r="C36" s="12"/>
      <c r="D36" s="13"/>
      <c r="E36" s="12" t="s">
        <v>44</v>
      </c>
      <c r="F36" s="30">
        <v>128</v>
      </c>
      <c r="G36" s="16" t="s">
        <v>28</v>
      </c>
    </row>
    <row r="37" spans="1:7" ht="15">
      <c r="A37" s="32"/>
      <c r="B37" s="10" t="s">
        <v>45</v>
      </c>
      <c r="C37" s="12"/>
      <c r="D37" s="13"/>
      <c r="E37" s="20">
        <f>SUM(F37/F28)</f>
        <v>-0.22740984823873392</v>
      </c>
      <c r="F37" s="41">
        <f>-SUM(F30:F36)</f>
        <v>-392</v>
      </c>
      <c r="G37" s="42" t="s">
        <v>28</v>
      </c>
    </row>
    <row r="38" spans="1:7" ht="15.75" thickBot="1">
      <c r="A38" s="10"/>
      <c r="B38" s="11"/>
      <c r="C38" s="12"/>
      <c r="D38" s="13"/>
      <c r="E38" s="12"/>
      <c r="F38" s="31"/>
      <c r="G38" s="13"/>
    </row>
    <row r="39" spans="1:7" ht="15.75" thickBot="1">
      <c r="A39" s="43" t="s">
        <v>46</v>
      </c>
      <c r="B39" s="21" t="s">
        <v>47</v>
      </c>
      <c r="C39" s="44"/>
      <c r="D39" s="45"/>
      <c r="E39" s="44"/>
      <c r="F39" s="46">
        <f>SUM(F28+F37)</f>
        <v>1331.76</v>
      </c>
      <c r="G39" s="26" t="s">
        <v>28</v>
      </c>
    </row>
    <row r="40" spans="1:7" ht="15.75" thickBot="1">
      <c r="A40" s="21"/>
      <c r="B40" s="47"/>
      <c r="C40" s="23"/>
      <c r="D40" s="24"/>
      <c r="E40" s="23"/>
      <c r="F40" s="48"/>
      <c r="G40" s="24"/>
    </row>
    <row r="41" spans="1:7" ht="15.75" thickBot="1">
      <c r="A41" s="43" t="s">
        <v>48</v>
      </c>
      <c r="B41" s="21" t="s">
        <v>49</v>
      </c>
      <c r="C41" s="44"/>
      <c r="D41" s="45"/>
      <c r="E41" s="49"/>
      <c r="F41" s="25">
        <f>SUM(F15/F39)</f>
        <v>37.89984681924671</v>
      </c>
      <c r="G41" s="26" t="s">
        <v>50</v>
      </c>
    </row>
    <row r="42" spans="1:3" ht="15">
      <c r="A42" s="50"/>
      <c r="C42" s="51"/>
    </row>
    <row r="43" spans="1:7" ht="15">
      <c r="A43" s="28" t="s">
        <v>51</v>
      </c>
      <c r="B43" s="29"/>
      <c r="C43" s="52"/>
      <c r="D43" s="29"/>
      <c r="E43" s="29"/>
      <c r="F43" s="29"/>
      <c r="G43" s="29"/>
    </row>
    <row r="44" spans="1:7" ht="15">
      <c r="A44" s="10"/>
      <c r="B44" s="11"/>
      <c r="C44" s="12"/>
      <c r="D44" s="13"/>
      <c r="E44" s="13"/>
      <c r="F44" s="14"/>
      <c r="G44" s="13"/>
    </row>
    <row r="45" spans="1:7" ht="15">
      <c r="A45" s="10" t="s">
        <v>52</v>
      </c>
      <c r="B45" s="16" t="s">
        <v>53</v>
      </c>
      <c r="C45" s="12"/>
      <c r="D45" s="13"/>
      <c r="E45" s="20">
        <v>0.07</v>
      </c>
      <c r="F45" s="53"/>
      <c r="G45" s="13"/>
    </row>
    <row r="46" spans="1:7" ht="15">
      <c r="A46" s="54" t="s">
        <v>54</v>
      </c>
      <c r="B46" s="16" t="s">
        <v>55</v>
      </c>
      <c r="C46" s="12"/>
      <c r="D46" s="13"/>
      <c r="E46" s="20">
        <v>0.15</v>
      </c>
      <c r="F46" s="37"/>
      <c r="G46" s="13"/>
    </row>
    <row r="47" spans="1:7" ht="15">
      <c r="A47" s="10"/>
      <c r="B47" s="16" t="s">
        <v>56</v>
      </c>
      <c r="C47" s="12"/>
      <c r="D47" s="13"/>
      <c r="E47" s="20">
        <v>0.05</v>
      </c>
      <c r="F47" s="37"/>
      <c r="G47" s="13"/>
    </row>
    <row r="48" spans="1:7" ht="15">
      <c r="A48" s="10"/>
      <c r="B48" s="16" t="s">
        <v>57</v>
      </c>
      <c r="C48" s="12"/>
      <c r="D48" s="13"/>
      <c r="E48" s="20">
        <v>0.03</v>
      </c>
      <c r="F48" s="37"/>
      <c r="G48" s="13"/>
    </row>
    <row r="49" spans="1:7" ht="15">
      <c r="A49" s="11"/>
      <c r="B49" s="16" t="s">
        <v>58</v>
      </c>
      <c r="C49" s="12"/>
      <c r="D49" s="13"/>
      <c r="E49" s="20">
        <v>0.03</v>
      </c>
      <c r="F49" s="37"/>
      <c r="G49" s="13"/>
    </row>
    <row r="50" spans="1:7" ht="15">
      <c r="A50" s="32"/>
      <c r="B50" s="11" t="s">
        <v>59</v>
      </c>
      <c r="C50" s="12"/>
      <c r="D50" s="13"/>
      <c r="E50" s="20">
        <v>0.005</v>
      </c>
      <c r="F50" s="14"/>
      <c r="G50" s="13"/>
    </row>
    <row r="51" spans="1:7" ht="15">
      <c r="A51" s="11"/>
      <c r="B51" s="16" t="s">
        <v>60</v>
      </c>
      <c r="C51" s="12"/>
      <c r="D51" s="13"/>
      <c r="E51" s="20">
        <v>0.01</v>
      </c>
      <c r="F51" s="37"/>
      <c r="G51" s="13"/>
    </row>
    <row r="52" spans="1:7" ht="15">
      <c r="A52" s="11"/>
      <c r="B52" s="16" t="s">
        <v>61</v>
      </c>
      <c r="C52" s="12"/>
      <c r="D52" s="13"/>
      <c r="E52" s="20">
        <v>0.02</v>
      </c>
      <c r="F52" s="37"/>
      <c r="G52" s="13"/>
    </row>
    <row r="53" spans="1:7" ht="15">
      <c r="A53" s="11"/>
      <c r="B53" s="16" t="s">
        <v>62</v>
      </c>
      <c r="C53" s="12"/>
      <c r="D53" s="13"/>
      <c r="E53" s="20">
        <v>0.02</v>
      </c>
      <c r="F53" s="37"/>
      <c r="G53" s="13"/>
    </row>
    <row r="54" spans="1:7" ht="15">
      <c r="A54" s="11"/>
      <c r="B54" s="16" t="s">
        <v>63</v>
      </c>
      <c r="C54" s="12"/>
      <c r="D54" s="13"/>
      <c r="E54" s="20">
        <v>0.01</v>
      </c>
      <c r="F54" s="37"/>
      <c r="G54" s="13"/>
    </row>
    <row r="55" spans="1:7" ht="15">
      <c r="A55" s="11"/>
      <c r="B55" s="16" t="s">
        <v>64</v>
      </c>
      <c r="C55" s="12"/>
      <c r="D55" s="13"/>
      <c r="E55" s="20">
        <v>0.02</v>
      </c>
      <c r="F55" s="37"/>
      <c r="G55" s="13"/>
    </row>
    <row r="56" spans="1:7" ht="15">
      <c r="A56" s="11"/>
      <c r="B56" s="16" t="s">
        <v>65</v>
      </c>
      <c r="C56" s="12"/>
      <c r="D56" s="13"/>
      <c r="E56" s="20">
        <v>0.02</v>
      </c>
      <c r="F56" s="37"/>
      <c r="G56" s="13"/>
    </row>
    <row r="57" spans="1:7" ht="15">
      <c r="A57" s="54" t="s">
        <v>66</v>
      </c>
      <c r="B57" s="17" t="s">
        <v>67</v>
      </c>
      <c r="C57" s="12"/>
      <c r="D57" s="13"/>
      <c r="E57" s="55">
        <v>0.1</v>
      </c>
      <c r="F57" s="14"/>
      <c r="G57" s="13"/>
    </row>
    <row r="58" spans="1:7" ht="15">
      <c r="A58" s="11"/>
      <c r="B58" s="33" t="s">
        <v>68</v>
      </c>
      <c r="C58" s="32"/>
      <c r="D58" s="13"/>
      <c r="E58" s="56">
        <f>SUM(E45:E57)</f>
        <v>0.5350000000000001</v>
      </c>
      <c r="F58" s="41">
        <f>SUM(F41*E58)</f>
        <v>20.276418048296996</v>
      </c>
      <c r="G58" s="42" t="s">
        <v>50</v>
      </c>
    </row>
    <row r="59" spans="1:7" ht="15">
      <c r="A59" s="11"/>
      <c r="B59" s="11"/>
      <c r="C59" s="12"/>
      <c r="D59" s="13"/>
      <c r="E59" s="13"/>
      <c r="F59" s="14"/>
      <c r="G59" s="13"/>
    </row>
    <row r="60" spans="1:7" ht="15">
      <c r="A60" s="10" t="s">
        <v>69</v>
      </c>
      <c r="B60" s="16" t="s">
        <v>70</v>
      </c>
      <c r="C60" s="12"/>
      <c r="D60" s="13"/>
      <c r="E60" s="20">
        <v>0.05</v>
      </c>
      <c r="F60" s="37"/>
      <c r="G60" s="13"/>
    </row>
    <row r="61" spans="1:7" ht="15">
      <c r="A61" s="32"/>
      <c r="B61" s="16" t="s">
        <v>71</v>
      </c>
      <c r="C61" s="12"/>
      <c r="D61" s="13"/>
      <c r="E61" s="20">
        <v>0.05</v>
      </c>
      <c r="F61" s="37"/>
      <c r="G61" s="13"/>
    </row>
    <row r="62" spans="1:7" ht="15">
      <c r="A62" s="32"/>
      <c r="B62" s="16" t="s">
        <v>72</v>
      </c>
      <c r="C62" s="12"/>
      <c r="D62" s="13"/>
      <c r="E62" s="20">
        <v>0.04</v>
      </c>
      <c r="F62" s="37"/>
      <c r="G62" s="13"/>
    </row>
    <row r="63" spans="1:7" ht="15">
      <c r="A63" s="11"/>
      <c r="B63" s="33" t="s">
        <v>73</v>
      </c>
      <c r="C63" s="32"/>
      <c r="D63" s="13"/>
      <c r="E63" s="56">
        <f>SUM(E60:E62)</f>
        <v>0.14</v>
      </c>
      <c r="F63" s="41">
        <f>SUM(F41*E63)</f>
        <v>5.30597855469454</v>
      </c>
      <c r="G63" s="42" t="s">
        <v>50</v>
      </c>
    </row>
    <row r="64" spans="1:7" ht="15">
      <c r="A64" s="32"/>
      <c r="B64" s="13"/>
      <c r="C64" s="12"/>
      <c r="D64" s="13"/>
      <c r="E64" s="13"/>
      <c r="F64" s="37"/>
      <c r="G64" s="13"/>
    </row>
    <row r="65" spans="1:7" ht="15">
      <c r="A65" s="21" t="s">
        <v>74</v>
      </c>
      <c r="B65" s="45" t="s">
        <v>13</v>
      </c>
      <c r="C65" s="44"/>
      <c r="D65" s="45"/>
      <c r="E65" s="57">
        <f>SUM(E58,E63)</f>
        <v>0.6750000000000002</v>
      </c>
      <c r="F65" s="58">
        <f>SUM(F41*E65)</f>
        <v>25.582396602991537</v>
      </c>
      <c r="G65" s="59" t="s">
        <v>50</v>
      </c>
    </row>
    <row r="66" spans="1:7" ht="15.75" thickBot="1">
      <c r="A66" s="32"/>
      <c r="B66" s="13"/>
      <c r="C66" s="12"/>
      <c r="D66" s="13"/>
      <c r="E66" s="13"/>
      <c r="F66" s="37"/>
      <c r="G66" s="13"/>
    </row>
    <row r="67" spans="1:7" ht="15.75" thickBot="1">
      <c r="A67" s="5" t="s">
        <v>75</v>
      </c>
      <c r="B67" s="60" t="s">
        <v>76</v>
      </c>
      <c r="C67" s="7"/>
      <c r="D67" s="8"/>
      <c r="E67" s="8"/>
      <c r="F67" s="61">
        <f>SUM(F41+F65)</f>
        <v>63.48224342223825</v>
      </c>
      <c r="G67" s="62" t="s">
        <v>4</v>
      </c>
    </row>
    <row r="68" spans="1:7" ht="15.75" thickBot="1">
      <c r="A68" s="63"/>
      <c r="B68" s="8"/>
      <c r="C68" s="7"/>
      <c r="D68" s="8"/>
      <c r="E68" s="8"/>
      <c r="F68" s="8"/>
      <c r="G68" s="8"/>
    </row>
    <row r="69" spans="1:7" ht="15.75" thickBot="1">
      <c r="A69" s="5" t="s">
        <v>77</v>
      </c>
      <c r="B69" s="60" t="s">
        <v>78</v>
      </c>
      <c r="C69" s="7"/>
      <c r="D69" s="8"/>
      <c r="E69" s="8"/>
      <c r="F69" s="61">
        <f>SUM(F67*F39)</f>
        <v>84543.1125</v>
      </c>
      <c r="G69" s="62" t="s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Bayerische Architektenkammer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Lenzen</dc:creator>
  <cp:keywords/>
  <dc:description/>
  <cp:lastModifiedBy>Kathrin Valvoda</cp:lastModifiedBy>
  <dcterms:created xsi:type="dcterms:W3CDTF">2012-07-26T07:44:19Z</dcterms:created>
  <dcterms:modified xsi:type="dcterms:W3CDTF">2013-08-13T10:49:34Z</dcterms:modified>
  <cp:category/>
  <cp:version/>
  <cp:contentType/>
  <cp:contentStatus/>
</cp:coreProperties>
</file>